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2019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F78" i="1" l="1"/>
  <c r="F80" i="1" s="1"/>
  <c r="G60" i="1"/>
  <c r="K27" i="1"/>
  <c r="O27" i="1" s="1"/>
  <c r="E16" i="1"/>
  <c r="E18" i="1" s="1"/>
  <c r="F81" i="1" s="1"/>
  <c r="F82" i="1" s="1"/>
  <c r="O15" i="1"/>
</calcChain>
</file>

<file path=xl/sharedStrings.xml><?xml version="1.0" encoding="utf-8"?>
<sst xmlns="http://schemas.openxmlformats.org/spreadsheetml/2006/main" count="177" uniqueCount="127">
  <si>
    <t>Demonstrativo das Receitas e Despesas do exercício 2019</t>
  </si>
  <si>
    <t>Órgão concessor:  Secretaria de  Saúde</t>
  </si>
  <si>
    <t>Termo de Colaboração nº 011/2017</t>
  </si>
  <si>
    <t>Aditamento: 067/2017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</si>
  <si>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</si>
  <si>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</si>
  <si>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</si>
  <si>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</si>
  <si>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</si>
  <si>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</si>
  <si>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</si>
  <si>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RECEITA</t>
  </si>
  <si>
    <t>Mês /Ref.</t>
  </si>
  <si>
    <t>Dia</t>
  </si>
  <si>
    <t>Mês</t>
  </si>
  <si>
    <t xml:space="preserve">VALOR </t>
  </si>
  <si>
    <t>PARCELA</t>
  </si>
  <si>
    <t>RENDIMENTO</t>
  </si>
  <si>
    <t>DEPOSITO</t>
  </si>
  <si>
    <t>TRSNF DEVOL</t>
  </si>
  <si>
    <t>TOTAL</t>
  </si>
  <si>
    <t>saldo anterior</t>
  </si>
  <si>
    <t>rendimento de aplicação financeira em: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</si>
  <si>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</si>
  <si>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</si>
  <si>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</si>
  <si>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10"/>
        <rFont val="Arial"/>
        <family val="2"/>
      </rPr>
      <t>aplicação dos recursos recebidos em  06/02/2019,</t>
    </r>
    <r>
      <rPr>
        <sz val="10"/>
        <color theme="1"/>
        <rFont val="Arial"/>
        <family val="2"/>
      </rPr>
      <t xml:space="preserve"> referente a</t>
    </r>
  </si>
  <si>
    <t>1º parcela/2019, correspondente ao mês de Janeiro/2019, da Secretaria Municipal de Saúde (Repasse através da Prefeitura Municipal de Guarujá),</t>
  </si>
  <si>
    <t>DESPESAS</t>
  </si>
  <si>
    <t>na importância total de R$ 113.513,38 (cento e treze mil e quinhentos e treze reais e trinta e oito centavos) recurso este</t>
  </si>
  <si>
    <t xml:space="preserve">REF </t>
  </si>
  <si>
    <t>MÊS DESPESA</t>
  </si>
  <si>
    <t>RH</t>
  </si>
  <si>
    <t>AUTON</t>
  </si>
  <si>
    <t>UTILI</t>
  </si>
  <si>
    <t>TX BANC</t>
  </si>
  <si>
    <t>DEVOLU</t>
  </si>
  <si>
    <t>recebido para a folha de pagamento parcial (holerites), encargos, materiais de consumo, serviços de terceiros, durante o ano exercício de 2019.</t>
  </si>
  <si>
    <t>REF 12/2012</t>
  </si>
  <si>
    <t>Nº</t>
  </si>
  <si>
    <t>DATA</t>
  </si>
  <si>
    <t xml:space="preserve">CH-REMESSA </t>
  </si>
  <si>
    <t>NF/RECIBO</t>
  </si>
  <si>
    <t>NATUREZA DA DESPESA</t>
  </si>
  <si>
    <t>VALOR PAGO</t>
  </si>
  <si>
    <t>*</t>
  </si>
  <si>
    <t>NF 190658</t>
  </si>
  <si>
    <t>Sodexo Pass do Brasil Serviços e Comercio S.A</t>
  </si>
  <si>
    <t>Deb.Pgto Salário</t>
  </si>
  <si>
    <t>Ajudante Geral- João Paulo O. da Conceição- ref. 01/2019</t>
  </si>
  <si>
    <t>Aux. Administrativo-  Katiuscia Garcia O. de Lima- ref.01/2019</t>
  </si>
  <si>
    <t>Assist.RH- Rainara Evelin P.da Silva- ref. 01/2019</t>
  </si>
  <si>
    <t>Dentista-  Regina Maria G.V.de Abreu- ref. 01/2019</t>
  </si>
  <si>
    <t>Faxineira- Elita Evangelista de Oliveira- ref. 01/2019</t>
  </si>
  <si>
    <t>Faxineira- Maria das Graças P. da Silva- ref.01/2019</t>
  </si>
  <si>
    <t>Faxineira- Marisa Zacarias dos S. Arruda-ref. 01/2019</t>
  </si>
  <si>
    <t>Fisioterapeuta- Lilian Moreira Sanchez-ref. 01/2019</t>
  </si>
  <si>
    <t>Fisioterapeuta- ILMA Menezes- ref. 01/2019</t>
  </si>
  <si>
    <t>Fisioterapeuta- Melissa Borges de Moraes- ref. 01/2019</t>
  </si>
  <si>
    <t>Fisioterapeuta- Daiana Ferreira Barros- ref. 01/2019</t>
  </si>
  <si>
    <t>Fisioterapeuta- Eliane Calumby de Souza-ref. 01/2019</t>
  </si>
  <si>
    <t>Fisioterapeuta- Talita Souza de Carvalho- ref. 01/2019</t>
  </si>
  <si>
    <t>Fonoaudióloga- Maria Luiza Daun Pereira-ref. 01/2019</t>
  </si>
  <si>
    <t>Fonoaudióloga- Adriana Martins dos S. Fernandes-ref. 01/2019</t>
  </si>
  <si>
    <t>Médico Neurologista- Karen Baldin - ref. 01/2019</t>
  </si>
  <si>
    <t>Menor aprendiz - Aline Amaro de Matos Ferreira- ref 01/2019</t>
  </si>
  <si>
    <t>Motorista- Marcos Ferreira de Lima- ref.01/2019</t>
  </si>
  <si>
    <t>Porteiro- Cassio Aparecido da Silva-ref. 01/2019</t>
  </si>
  <si>
    <t>Recepcionista- Ruth Correia Cinelli- ref. 01/2019</t>
  </si>
  <si>
    <t>Recepcionista- Sandra Elisete dos Santos- ref. 01/2019</t>
  </si>
  <si>
    <t>Secretária- Gardenha Batista Rodrigues da Silva-ref. 01/2019</t>
  </si>
  <si>
    <t>Secretária- Regiane Bergamim-ref. 01/2019</t>
  </si>
  <si>
    <t>Terapeuta Ocupacional- Katia Regina Feller- ref. 01/2019</t>
  </si>
  <si>
    <t>Terapeuta Ocupacional- Mª Lais Nunes L. de Araujo- ref. 01/2019</t>
  </si>
  <si>
    <t>Terapeuta Ocupacional- Luyme Marinielo dos Santos- ref. 01/2019</t>
  </si>
  <si>
    <t>Fisioterapeuta- Daiana Ferreira Barros- ref. FÉRIAS</t>
  </si>
  <si>
    <t>Terapeuta Ocupacional- Luyme Marinielo dos Santos- ref. FÉRIAS</t>
  </si>
  <si>
    <t>Terapeuta Ocupacional- Mª Lais Nunes L. de Araujo- ref. FÉRIAS</t>
  </si>
  <si>
    <t>Dentista-  Regina Maria G.V.de Abreu- ref FÉRIAS</t>
  </si>
  <si>
    <t>Encargos</t>
  </si>
  <si>
    <t>FGTS -ref. 01/2019</t>
  </si>
  <si>
    <t>Contribuição Associativa- Sind. Inter. Dos Emp. Em Inst. Beneficientes- ref. 01/2019</t>
  </si>
  <si>
    <t>INSS-Cód.2305- ref. 01/2019</t>
  </si>
  <si>
    <t>PIS-Cód. 8301- ref. 01/2019</t>
  </si>
  <si>
    <t>IRRF-Cód. 0588- ref. 01/2019</t>
  </si>
  <si>
    <t>IRRF- Cód.0561- ref. 01/2019</t>
  </si>
  <si>
    <t>ISSQN- Imposto sobre serv. de qualquer natureza- ref.01/2019</t>
  </si>
  <si>
    <t>CH 001713</t>
  </si>
  <si>
    <t>Holerite</t>
  </si>
  <si>
    <t>Tec.Manutenção-Paulo Henrique Moreira Gonçalves - ref 01/2019</t>
  </si>
  <si>
    <t>CH001710</t>
  </si>
  <si>
    <t>Psicóloga- Adriana Martinho F. de Campos- ref.01/2019</t>
  </si>
  <si>
    <t>CH 001712</t>
  </si>
  <si>
    <t>Assistente Social- Liliane Spicacci Rigonati- ref. 01/2019</t>
  </si>
  <si>
    <t>CH 001711</t>
  </si>
  <si>
    <t>Fonoaudióloga- Gilce leite Martins  -ref. 01/2019</t>
  </si>
  <si>
    <t>CH 001716</t>
  </si>
  <si>
    <t>Terapeuta Ocupacional- Gabriela Souza dos Santos- ref. 01/2019</t>
  </si>
  <si>
    <t>NF 1812</t>
  </si>
  <si>
    <t>City Transporte urbano- Autopass S.A</t>
  </si>
  <si>
    <t>CH 001714</t>
  </si>
  <si>
    <t>Recibo</t>
  </si>
  <si>
    <t>Médico Pediatra-Bayardo Furlani Braia- ref. 01/2019</t>
  </si>
  <si>
    <t>CH 001717</t>
  </si>
  <si>
    <t>NF 160</t>
  </si>
  <si>
    <t>JRR CLINICA - Serv.Med.de Ped.e Ort- Dr Rafael B de Rezende - Ref 01/2019</t>
  </si>
  <si>
    <t>CH 001715</t>
  </si>
  <si>
    <t>Contadora- Claudia de Moura Vassão- ref. 01/2019</t>
  </si>
  <si>
    <t>TOTAL DAS DESPESAS</t>
  </si>
  <si>
    <t>Despesas Bancárias ref. ao perído de 01/02/2019 a  28/02/2019.</t>
  </si>
  <si>
    <t>Total da Despesa Comprovada:</t>
  </si>
  <si>
    <t>Valor da parcela recebida:</t>
  </si>
  <si>
    <t>Saldo (anterior + atual):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</si>
  <si>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</si>
  <si>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</si>
  <si>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</si>
  <si>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27/03/2019</t>
  </si>
  <si>
    <t>PLANILHA RETIFICADA EM 12/06/2019.</t>
  </si>
  <si>
    <t xml:space="preserve">Reginaldo Gonçalves Pacheco    </t>
  </si>
  <si>
    <t>Osmar Roberto Fernandes                                        Rita de Cassia Z. Bastos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</si>
  <si>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</si>
  <si>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</si>
  <si>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</si>
  <si>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906.115.787-00</t>
  </si>
  <si>
    <t xml:space="preserve">RG 20236125                      </t>
  </si>
  <si>
    <t>RG 126043693                                                               RG 35.072.072-1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</si>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</sst>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000000"/>
    <numFmt numFmtId="166" formatCode="_(&quot;R$ &quot;* #,##0.00_);_(&quot;R$ &quot;* \(#,##0.00\);_(&quot;R$ 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0" borderId="4" xfId="0" applyBorder="1"/>
    <xf numFmtId="17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4" fontId="6" fillId="0" borderId="7" xfId="1" applyFont="1" applyBorder="1" applyAlignment="1">
      <alignment horizontal="center"/>
    </xf>
    <xf numFmtId="44" fontId="0" fillId="0" borderId="0" xfId="1" applyFont="1"/>
    <xf numFmtId="44" fontId="0" fillId="0" borderId="4" xfId="1" applyFont="1" applyBorder="1"/>
    <xf numFmtId="44" fontId="0" fillId="0" borderId="0" xfId="0" applyNumberFormat="1"/>
    <xf numFmtId="44" fontId="6" fillId="0" borderId="11" xfId="1" applyFont="1" applyBorder="1" applyAlignment="1">
      <alignment horizontal="center"/>
    </xf>
    <xf numFmtId="44" fontId="10" fillId="0" borderId="15" xfId="1" applyFont="1" applyBorder="1"/>
    <xf numFmtId="17" fontId="10" fillId="0" borderId="0" xfId="0" applyNumberFormat="1" applyFont="1" applyBorder="1" applyAlignment="1">
      <alignment horizontal="center"/>
    </xf>
    <xf numFmtId="44" fontId="10" fillId="0" borderId="0" xfId="1" applyFont="1" applyBorder="1"/>
    <xf numFmtId="17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/>
    <xf numFmtId="0" fontId="9" fillId="0" borderId="0" xfId="0" applyFont="1"/>
    <xf numFmtId="164" fontId="9" fillId="0" borderId="0" xfId="0" applyNumberFormat="1" applyFont="1"/>
    <xf numFmtId="4" fontId="0" fillId="0" borderId="0" xfId="0" applyNumberFormat="1"/>
    <xf numFmtId="0" fontId="0" fillId="0" borderId="4" xfId="0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16" xfId="1" applyFont="1" applyFill="1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14" fontId="4" fillId="0" borderId="22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44" fontId="4" fillId="0" borderId="23" xfId="1" applyFont="1" applyBorder="1" applyAlignment="1">
      <alignment horizontal="center"/>
    </xf>
    <xf numFmtId="14" fontId="8" fillId="4" borderId="18" xfId="0" applyNumberFormat="1" applyFont="1" applyFill="1" applyBorder="1" applyAlignment="1">
      <alignment horizontal="center"/>
    </xf>
    <xf numFmtId="165" fontId="8" fillId="4" borderId="19" xfId="0" applyNumberFormat="1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13" fillId="4" borderId="19" xfId="0" applyFont="1" applyFill="1" applyBorder="1"/>
    <xf numFmtId="44" fontId="8" fillId="4" borderId="20" xfId="1" applyFont="1" applyFill="1" applyBorder="1"/>
    <xf numFmtId="14" fontId="8" fillId="4" borderId="22" xfId="0" applyNumberFormat="1" applyFont="1" applyFill="1" applyBorder="1" applyAlignment="1">
      <alignment horizontal="center"/>
    </xf>
    <xf numFmtId="165" fontId="8" fillId="4" borderId="4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4" xfId="0" applyFont="1" applyFill="1" applyBorder="1"/>
    <xf numFmtId="44" fontId="8" fillId="4" borderId="11" xfId="1" applyFont="1" applyFill="1" applyBorder="1"/>
    <xf numFmtId="0" fontId="14" fillId="4" borderId="4" xfId="0" applyFont="1" applyFill="1" applyBorder="1"/>
    <xf numFmtId="0" fontId="13" fillId="4" borderId="24" xfId="0" applyFont="1" applyFill="1" applyBorder="1" applyAlignment="1">
      <alignment horizontal="center"/>
    </xf>
    <xf numFmtId="0" fontId="13" fillId="4" borderId="24" xfId="0" applyFont="1" applyFill="1" applyBorder="1"/>
    <xf numFmtId="44" fontId="10" fillId="3" borderId="0" xfId="1" applyFont="1" applyFill="1" applyBorder="1"/>
    <xf numFmtId="44" fontId="8" fillId="4" borderId="23" xfId="1" applyFont="1" applyFill="1" applyBorder="1"/>
    <xf numFmtId="44" fontId="13" fillId="4" borderId="25" xfId="0" applyNumberFormat="1" applyFont="1" applyFill="1" applyBorder="1"/>
    <xf numFmtId="14" fontId="6" fillId="3" borderId="22" xfId="0" applyNumberFormat="1" applyFont="1" applyFill="1" applyBorder="1" applyAlignment="1">
      <alignment horizontal="center"/>
    </xf>
    <xf numFmtId="165" fontId="6" fillId="3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/>
    <xf numFmtId="44" fontId="6" fillId="3" borderId="11" xfId="1" applyFont="1" applyFill="1" applyBorder="1"/>
    <xf numFmtId="44" fontId="13" fillId="3" borderId="0" xfId="0" applyNumberFormat="1" applyFont="1" applyFill="1" applyBorder="1"/>
    <xf numFmtId="14" fontId="6" fillId="0" borderId="5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44" fontId="6" fillId="0" borderId="26" xfId="1" applyFont="1" applyBorder="1"/>
    <xf numFmtId="14" fontId="6" fillId="0" borderId="22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6" xfId="0" applyFont="1" applyFill="1" applyBorder="1"/>
    <xf numFmtId="44" fontId="6" fillId="0" borderId="23" xfId="1" applyFont="1" applyBorder="1"/>
    <xf numFmtId="17" fontId="9" fillId="3" borderId="4" xfId="0" applyNumberFormat="1" applyFont="1" applyFill="1" applyBorder="1"/>
    <xf numFmtId="0" fontId="9" fillId="3" borderId="24" xfId="0" applyFont="1" applyFill="1" applyBorder="1" applyAlignment="1">
      <alignment horizontal="center"/>
    </xf>
    <xf numFmtId="17" fontId="9" fillId="3" borderId="24" xfId="0" applyNumberFormat="1" applyFont="1" applyFill="1" applyBorder="1"/>
    <xf numFmtId="0" fontId="8" fillId="3" borderId="27" xfId="0" applyFont="1" applyFill="1" applyBorder="1" applyAlignment="1">
      <alignment horizontal="center"/>
    </xf>
    <xf numFmtId="14" fontId="6" fillId="0" borderId="28" xfId="0" applyNumberFormat="1" applyFont="1" applyBorder="1" applyAlignment="1">
      <alignment horizontal="center"/>
    </xf>
    <xf numFmtId="165" fontId="6" fillId="0" borderId="29" xfId="0" applyNumberFormat="1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7" fontId="9" fillId="0" borderId="29" xfId="0" applyNumberFormat="1" applyFont="1" applyBorder="1"/>
    <xf numFmtId="44" fontId="6" fillId="0" borderId="15" xfId="1" applyFont="1" applyBorder="1"/>
    <xf numFmtId="0" fontId="12" fillId="3" borderId="0" xfId="0" applyFont="1" applyFill="1" applyBorder="1" applyAlignment="1">
      <alignment horizontal="center"/>
    </xf>
    <xf numFmtId="0" fontId="6" fillId="2" borderId="27" xfId="0" applyFont="1" applyFill="1" applyBorder="1"/>
    <xf numFmtId="0" fontId="6" fillId="2" borderId="30" xfId="0" applyFont="1" applyFill="1" applyBorder="1"/>
    <xf numFmtId="0" fontId="9" fillId="2" borderId="30" xfId="0" applyFont="1" applyFill="1" applyBorder="1"/>
    <xf numFmtId="0" fontId="6" fillId="2" borderId="25" xfId="0" applyFont="1" applyFill="1" applyBorder="1"/>
    <xf numFmtId="44" fontId="8" fillId="2" borderId="31" xfId="1" applyFont="1" applyFill="1" applyBorder="1" applyAlignment="1">
      <alignment horizontal="right"/>
    </xf>
    <xf numFmtId="166" fontId="1" fillId="0" borderId="0" xfId="2" applyFont="1"/>
    <xf numFmtId="0" fontId="8" fillId="3" borderId="0" xfId="0" applyFont="1" applyFill="1" applyBorder="1" applyAlignment="1">
      <alignment horizontal="center"/>
    </xf>
    <xf numFmtId="0" fontId="6" fillId="3" borderId="32" xfId="0" applyFont="1" applyFill="1" applyBorder="1"/>
    <xf numFmtId="0" fontId="6" fillId="3" borderId="33" xfId="0" applyFont="1" applyFill="1" applyBorder="1"/>
    <xf numFmtId="0" fontId="6" fillId="3" borderId="34" xfId="0" applyFont="1" applyFill="1" applyBorder="1"/>
    <xf numFmtId="44" fontId="6" fillId="3" borderId="35" xfId="1" applyFont="1" applyFill="1" applyBorder="1" applyAlignment="1">
      <alignment horizontal="right"/>
    </xf>
    <xf numFmtId="44" fontId="6" fillId="0" borderId="37" xfId="1" applyFont="1" applyBorder="1" applyAlignment="1">
      <alignment horizontal="right"/>
    </xf>
    <xf numFmtId="44" fontId="8" fillId="0" borderId="31" xfId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0" fillId="0" borderId="0" xfId="0" applyFont="1" applyBorder="1"/>
    <xf numFmtId="4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0" fontId="15" fillId="0" borderId="27" xfId="0" applyFont="1" applyBorder="1"/>
    <xf numFmtId="0" fontId="6" fillId="0" borderId="30" xfId="0" applyFont="1" applyBorder="1"/>
    <xf numFmtId="0" fontId="6" fillId="0" borderId="25" xfId="0" applyFont="1" applyBorder="1"/>
    <xf numFmtId="4" fontId="6" fillId="0" borderId="0" xfId="0" applyNumberFormat="1" applyFont="1"/>
    <xf numFmtId="43" fontId="0" fillId="0" borderId="0" xfId="0" applyNumberFormat="1"/>
    <xf numFmtId="0" fontId="16" fillId="0" borderId="0" xfId="0" applyFont="1"/>
    <xf numFmtId="0" fontId="17" fillId="0" borderId="0" xfId="0" applyFont="1"/>
    <xf numFmtId="17" fontId="9" fillId="0" borderId="8" xfId="0" applyNumberFormat="1" applyFont="1" applyBorder="1" applyAlignment="1">
      <alignment horizontal="center"/>
    </xf>
    <xf numFmtId="17" fontId="9" fillId="0" borderId="9" xfId="0" applyNumberFormat="1" applyFont="1" applyBorder="1" applyAlignment="1">
      <alignment horizontal="center"/>
    </xf>
    <xf numFmtId="17" fontId="9" fillId="0" borderId="10" xfId="0" applyNumberFormat="1" applyFont="1" applyBorder="1" applyAlignment="1">
      <alignment horizontal="center"/>
    </xf>
    <xf numFmtId="17" fontId="9" fillId="0" borderId="8" xfId="0" applyNumberFormat="1" applyFont="1" applyBorder="1" applyAlignment="1">
      <alignment horizontal="center" vertical="center" wrapText="1"/>
    </xf>
    <xf numFmtId="17" fontId="9" fillId="0" borderId="9" xfId="0" applyNumberFormat="1" applyFont="1" applyBorder="1" applyAlignment="1">
      <alignment horizontal="center" vertical="center" wrapText="1"/>
    </xf>
    <xf numFmtId="17" fontId="9" fillId="0" borderId="10" xfId="0" applyNumberFormat="1" applyFont="1" applyBorder="1" applyAlignment="1">
      <alignment horizontal="center" vertical="center" wrapText="1"/>
    </xf>
    <xf numFmtId="17" fontId="10" fillId="0" borderId="12" xfId="0" applyNumberFormat="1" applyFont="1" applyBorder="1" applyAlignment="1">
      <alignment horizontal="center"/>
    </xf>
    <xf numFmtId="17" fontId="10" fillId="0" borderId="13" xfId="0" applyNumberFormat="1" applyFont="1" applyBorder="1" applyAlignment="1">
      <alignment horizontal="center"/>
    </xf>
    <xf numFmtId="17" fontId="10" fillId="0" borderId="14" xfId="0" applyNumberFormat="1" applyFont="1" applyBorder="1" applyAlignment="1">
      <alignment horizontal="center"/>
    </xf>
    <xf numFmtId="0" fontId="6" fillId="2" borderId="27" xfId="0" applyFont="1" applyFill="1" applyBorder="1" applyAlignment="1">
      <alignment horizontal="left"/>
    </xf>
    <xf numFmtId="0" fontId="6" fillId="2" borderId="30" xfId="0" applyFont="1" applyFill="1" applyBorder="1" applyAlignment="1"/>
    <xf numFmtId="0" fontId="6" fillId="2" borderId="25" xfId="0" applyFont="1" applyFill="1" applyBorder="1" applyAlignment="1"/>
    <xf numFmtId="0" fontId="6" fillId="0" borderId="3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sa&#250;de/DEMONSTRATIVO%20-%20SAUD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9"/>
      <sheetName val="fevereiro 2019"/>
      <sheetName val="março 2019"/>
      <sheetName val="abril 2019"/>
      <sheetName val="maio 2019"/>
      <sheetName val="junho 2019"/>
      <sheetName val="julho 2019"/>
      <sheetName val="agosto 2019"/>
      <sheetName val="setembro 2019"/>
      <sheetName val="outubro 2019"/>
      <sheetName val="novembro 2019"/>
      <sheetName val="dezembro 2019"/>
      <sheetName val="Planilha1"/>
    </sheetNames>
    <sheetDataSet>
      <sheetData sheetId="0">
        <row r="82">
          <cell r="F82">
            <v>1855.0300000000134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workbookViewId="0">
      <selection activeCell="D3" sqref="D3"/>
    </sheetView>
  </sheetViews>
  <sheetFormatPr defaultColWidth="9.1796875" defaultRowHeight="14.5" x14ac:dyDescent="0.35"/>
  <cols>
    <col min="1" max="1" width="4.54296875" customWidth="1"/>
    <col min="2" max="2" width="17" customWidth="1"/>
    <col min="3" max="3" width="11.54296875" customWidth="1"/>
    <col min="4" max="4" width="19.1796875" customWidth="1"/>
    <col min="5" max="5" width="72.1796875" customWidth="1"/>
    <col min="6" max="6" width="17" customWidth="1"/>
    <col min="7" max="7" width="16.453125" bestFit="1" customWidth="1"/>
    <col min="8" max="9" width="13.453125" bestFit="1" customWidth="1"/>
    <col min="10" max="10" width="16" customWidth="1"/>
    <col min="11" max="11" width="13.1796875" customWidth="1"/>
    <col min="12" max="12" width="11.453125" customWidth="1"/>
    <col min="13" max="13" width="12.26953125" customWidth="1"/>
    <col min="14" max="14" width="15.1796875" customWidth="1"/>
    <col min="15" max="15" width="17" customWidth="1"/>
  </cols>
  <sheetData>
    <row r="1" spans="2:15" ht="18" x14ac:dyDescent="0.35">
      <c r="B1" s="1" t="s">
        <v>0</v>
      </c>
      <c r="C1" s="2"/>
      <c r="D1" s="2"/>
      <c r="E1" s="2"/>
      <c r="F1" s="3"/>
      <c r="G1" s="4"/>
      <c r="H1" s="5"/>
    </row>
    <row r="2" spans="2:15" ht="18" x14ac:dyDescent="0.35">
      <c r="B2" s="1"/>
      <c r="C2" s="2"/>
      <c r="D2" s="2"/>
      <c r="E2" s="2"/>
      <c r="F2" s="3"/>
      <c r="G2" s="4"/>
      <c r="H2" s="5"/>
    </row>
    <row r="3" spans="2:15" ht="18" x14ac:dyDescent="0.35">
      <c r="B3" s="8" t="s">
        <v>1</v>
      </c>
      <c r="C3" s="8"/>
      <c r="D3" s="8"/>
      <c r="E3" s="8"/>
      <c r="F3" s="3"/>
      <c r="G3" s="6"/>
      <c r="H3" s="7"/>
    </row>
    <row r="4" spans="2:15" x14ac:dyDescent="0.35">
      <c r="B4" s="8" t="s">
        <v>2</v>
      </c>
      <c r="C4" s="8"/>
      <c r="D4" s="8"/>
      <c r="E4" s="8" t="s">
        <v>3</v>
      </c>
      <c r="F4" s="3"/>
      <c r="G4" s="3"/>
      <c r="H4" s="9"/>
    </row>
    <row r="5" spans="2:15" x14ac:dyDescent="0.35">
      <c r="B5" s="8" t="s">
        <v>4</v>
      </c>
      <c r="C5" s="8"/>
      <c r="D5" s="8"/>
      <c r="E5" s="8"/>
      <c r="F5" s="3"/>
      <c r="G5" s="3"/>
      <c r="H5" s="9"/>
    </row>
    <row r="6" spans="2:15" x14ac:dyDescent="0.35">
      <c r="B6" s="8" t="s">
        <v>5</v>
      </c>
      <c r="C6" s="8"/>
      <c r="D6" s="8"/>
      <c r="E6" s="8"/>
      <c r="F6" s="3"/>
      <c r="G6" s="3"/>
      <c r="H6" s="9"/>
    </row>
    <row r="7" spans="2:15" x14ac:dyDescent="0.35">
      <c r="B7" s="8" t="s">
        <v>6</v>
      </c>
      <c r="C7" s="8"/>
      <c r="D7" s="8"/>
      <c r="E7" s="8"/>
      <c r="F7" s="3"/>
      <c r="G7" s="3"/>
      <c r="H7" s="9"/>
    </row>
    <row r="8" spans="2:15" x14ac:dyDescent="0.35">
      <c r="B8" s="8" t="s">
        <v>7</v>
      </c>
      <c r="C8" s="8"/>
      <c r="D8" s="8"/>
      <c r="E8" s="8"/>
      <c r="F8" s="3"/>
      <c r="G8" s="3"/>
      <c r="H8" s="9"/>
    </row>
    <row r="9" spans="2:15" x14ac:dyDescent="0.35">
      <c r="B9" s="8" t="s">
        <v>8</v>
      </c>
      <c r="C9" s="8"/>
      <c r="D9" s="8"/>
      <c r="E9" s="8"/>
      <c r="F9" s="3"/>
      <c r="G9" s="3"/>
      <c r="H9" s="9"/>
    </row>
    <row r="10" spans="2:15" x14ac:dyDescent="0.35">
      <c r="B10" s="8" t="s">
        <v>9</v>
      </c>
      <c r="C10" s="8"/>
      <c r="D10" s="8"/>
      <c r="E10" s="8"/>
      <c r="F10" s="3"/>
      <c r="G10" s="3"/>
      <c r="H10" s="9"/>
    </row>
    <row r="11" spans="2:15" x14ac:dyDescent="0.35">
      <c r="B11" s="8"/>
      <c r="C11" s="8"/>
      <c r="D11" s="8"/>
      <c r="E11" s="8"/>
      <c r="F11" s="3"/>
      <c r="G11" s="3"/>
      <c r="H11" s="9"/>
    </row>
    <row r="12" spans="2:15" x14ac:dyDescent="0.35">
      <c r="B12" s="8"/>
      <c r="C12" s="8"/>
      <c r="D12" s="8"/>
      <c r="E12" s="8"/>
      <c r="F12" s="3"/>
      <c r="G12" s="3"/>
      <c r="H12" s="9"/>
    </row>
    <row r="13" spans="2:15" ht="15" thickBot="1" x14ac:dyDescent="0.4">
      <c r="B13" s="8" t="s">
        <v>10</v>
      </c>
      <c r="C13" s="8"/>
      <c r="D13" s="8"/>
      <c r="E13" s="8"/>
      <c r="F13" s="3"/>
      <c r="G13" s="3"/>
      <c r="H13" t="s">
        <v>11</v>
      </c>
    </row>
    <row r="14" spans="2:15" ht="15" thickBot="1" x14ac:dyDescent="0.4">
      <c r="B14" s="10" t="s">
        <v>12</v>
      </c>
      <c r="C14" s="11" t="s">
        <v>13</v>
      </c>
      <c r="D14" s="11" t="s">
        <v>14</v>
      </c>
      <c r="E14" s="12" t="s">
        <v>15</v>
      </c>
      <c r="F14" s="3"/>
      <c r="G14" s="3"/>
      <c r="J14" s="13" t="s">
        <v>16</v>
      </c>
      <c r="K14" s="13" t="s">
        <v>17</v>
      </c>
      <c r="L14" s="13" t="s">
        <v>18</v>
      </c>
      <c r="M14" s="13" t="s">
        <v>19</v>
      </c>
      <c r="O14" t="s">
        <v>20</v>
      </c>
    </row>
    <row r="15" spans="2:15" x14ac:dyDescent="0.35">
      <c r="B15" s="14">
        <v>43466</v>
      </c>
      <c r="C15" s="15">
        <v>6</v>
      </c>
      <c r="D15" s="15">
        <v>2</v>
      </c>
      <c r="E15" s="16">
        <v>113513.38</v>
      </c>
      <c r="F15" s="3"/>
      <c r="G15" s="3"/>
      <c r="I15" s="17"/>
      <c r="J15" s="18">
        <v>113513.38</v>
      </c>
      <c r="K15" s="18">
        <v>0</v>
      </c>
      <c r="L15" s="18"/>
      <c r="M15" s="18"/>
      <c r="O15" s="19">
        <f>SUM(J15:N15)</f>
        <v>113513.38</v>
      </c>
    </row>
    <row r="16" spans="2:15" x14ac:dyDescent="0.35">
      <c r="B16" s="109" t="s">
        <v>21</v>
      </c>
      <c r="C16" s="110"/>
      <c r="D16" s="111"/>
      <c r="E16" s="20">
        <f>'[1]janeiro 2019'!F82</f>
        <v>1855.0300000000134</v>
      </c>
      <c r="F16" s="3"/>
      <c r="G16" s="3"/>
    </row>
    <row r="17" spans="1:15" x14ac:dyDescent="0.35">
      <c r="B17" s="112" t="s">
        <v>22</v>
      </c>
      <c r="C17" s="113"/>
      <c r="D17" s="114"/>
      <c r="E17" s="20">
        <v>0</v>
      </c>
      <c r="F17" s="3"/>
      <c r="G17" s="3"/>
    </row>
    <row r="18" spans="1:15" ht="16" thickBot="1" x14ac:dyDescent="0.4">
      <c r="B18" s="115" t="s">
        <v>23</v>
      </c>
      <c r="C18" s="116"/>
      <c r="D18" s="117"/>
      <c r="E18" s="21">
        <f>SUM(E15:E17)</f>
        <v>115368.41000000002</v>
      </c>
      <c r="F18" s="3"/>
      <c r="G18" s="3"/>
    </row>
    <row r="19" spans="1:15" ht="15.5" x14ac:dyDescent="0.35">
      <c r="B19" s="22"/>
      <c r="C19" s="22"/>
      <c r="D19" s="22"/>
      <c r="E19" s="23"/>
      <c r="F19" s="3"/>
      <c r="G19" s="3"/>
    </row>
    <row r="20" spans="1:15" x14ac:dyDescent="0.35">
      <c r="B20" s="24"/>
      <c r="C20" s="24"/>
      <c r="D20" s="24"/>
      <c r="E20" s="25"/>
      <c r="F20" s="3"/>
      <c r="G20" s="3"/>
    </row>
    <row r="21" spans="1:15" x14ac:dyDescent="0.35">
      <c r="B21" s="26" t="s">
        <v>24</v>
      </c>
      <c r="C21" s="26"/>
      <c r="D21" s="26"/>
      <c r="E21" s="27"/>
      <c r="F21" s="26"/>
      <c r="G21" s="3"/>
      <c r="J21" s="28"/>
    </row>
    <row r="22" spans="1:15" x14ac:dyDescent="0.35">
      <c r="B22" s="26" t="s">
        <v>25</v>
      </c>
      <c r="C22" s="26"/>
      <c r="D22" s="26"/>
      <c r="E22" s="26"/>
      <c r="F22" s="26"/>
      <c r="G22" s="3"/>
      <c r="J22" s="28"/>
    </row>
    <row r="23" spans="1:15" x14ac:dyDescent="0.35">
      <c r="B23" s="26" t="s">
        <v>26</v>
      </c>
      <c r="C23" s="26"/>
      <c r="D23" s="26"/>
      <c r="E23" s="26"/>
      <c r="F23" s="26"/>
      <c r="G23" s="3"/>
      <c r="J23" s="28"/>
    </row>
    <row r="24" spans="1:15" x14ac:dyDescent="0.35">
      <c r="B24" s="26" t="s">
        <v>27</v>
      </c>
      <c r="C24" s="26"/>
      <c r="D24" s="26"/>
      <c r="E24" s="26"/>
      <c r="F24" s="26"/>
      <c r="G24" s="3"/>
      <c r="H24" t="s">
        <v>28</v>
      </c>
      <c r="J24" s="28"/>
    </row>
    <row r="25" spans="1:15" x14ac:dyDescent="0.35">
      <c r="B25" s="26" t="s">
        <v>29</v>
      </c>
      <c r="C25" s="26"/>
      <c r="D25" s="26"/>
      <c r="E25" s="26"/>
      <c r="F25" s="26"/>
      <c r="G25" s="3"/>
      <c r="H25" s="29" t="s">
        <v>30</v>
      </c>
      <c r="I25" s="29" t="s">
        <v>31</v>
      </c>
      <c r="J25" s="30" t="s">
        <v>32</v>
      </c>
      <c r="K25" s="30" t="s">
        <v>33</v>
      </c>
      <c r="L25" s="30" t="s">
        <v>34</v>
      </c>
      <c r="M25" s="30" t="s">
        <v>35</v>
      </c>
      <c r="N25" s="30" t="s">
        <v>36</v>
      </c>
      <c r="O25" s="31" t="s">
        <v>20</v>
      </c>
    </row>
    <row r="26" spans="1:15" x14ac:dyDescent="0.35">
      <c r="B26" s="26" t="s">
        <v>37</v>
      </c>
      <c r="C26" s="26"/>
      <c r="D26" s="26"/>
      <c r="E26" s="26"/>
      <c r="F26" s="26"/>
      <c r="G26" s="3"/>
      <c r="J26" s="17"/>
      <c r="K26" s="17"/>
      <c r="L26" s="17"/>
      <c r="M26" s="17"/>
      <c r="N26" s="17"/>
    </row>
    <row r="27" spans="1:15" x14ac:dyDescent="0.35">
      <c r="B27" s="26"/>
      <c r="C27" s="26"/>
      <c r="D27" s="26"/>
      <c r="E27" s="26"/>
      <c r="F27" s="26"/>
      <c r="G27" s="3"/>
      <c r="H27" s="32" t="s">
        <v>38</v>
      </c>
      <c r="I27" s="33">
        <v>43466</v>
      </c>
      <c r="J27" s="17">
        <v>101957.51</v>
      </c>
      <c r="K27" s="17">
        <f>SUM(F39+F68+F73+F75+F76+F77)</f>
        <v>11250.720000000001</v>
      </c>
      <c r="L27" s="17"/>
      <c r="M27" s="17">
        <v>97.5</v>
      </c>
      <c r="N27" s="17">
        <v>0</v>
      </c>
      <c r="O27" s="19">
        <f>SUM(J27:N27)</f>
        <v>113305.73</v>
      </c>
    </row>
    <row r="28" spans="1:15" ht="15" thickBot="1" x14ac:dyDescent="0.4">
      <c r="B28" s="3"/>
      <c r="C28" s="3"/>
      <c r="D28" s="3"/>
      <c r="E28" s="3"/>
      <c r="F28" s="3"/>
      <c r="G28" s="3"/>
      <c r="J28" s="17"/>
      <c r="K28" s="17"/>
      <c r="L28" s="17"/>
      <c r="M28" s="17"/>
      <c r="N28" s="17"/>
    </row>
    <row r="29" spans="1:15" ht="15" thickBot="1" x14ac:dyDescent="0.4">
      <c r="A29" s="34" t="s">
        <v>39</v>
      </c>
      <c r="B29" s="35" t="s">
        <v>40</v>
      </c>
      <c r="C29" s="36" t="s">
        <v>41</v>
      </c>
      <c r="D29" s="36" t="s">
        <v>42</v>
      </c>
      <c r="E29" s="36" t="s">
        <v>43</v>
      </c>
      <c r="F29" s="37" t="s">
        <v>44</v>
      </c>
      <c r="G29" s="3"/>
      <c r="J29" s="28"/>
    </row>
    <row r="30" spans="1:15" ht="15" thickBot="1" x14ac:dyDescent="0.4">
      <c r="A30" s="38">
        <v>1</v>
      </c>
      <c r="B30" s="39">
        <v>43502</v>
      </c>
      <c r="C30" s="40" t="s">
        <v>45</v>
      </c>
      <c r="D30" s="40" t="s">
        <v>46</v>
      </c>
      <c r="E30" s="41" t="s">
        <v>47</v>
      </c>
      <c r="F30" s="42">
        <v>7008</v>
      </c>
      <c r="G30" s="3"/>
      <c r="J30" s="28"/>
    </row>
    <row r="31" spans="1:15" ht="15" thickBot="1" x14ac:dyDescent="0.4">
      <c r="A31" s="38">
        <v>2</v>
      </c>
      <c r="B31" s="43">
        <v>43502</v>
      </c>
      <c r="C31" s="44">
        <v>10206</v>
      </c>
      <c r="D31" s="45" t="s">
        <v>48</v>
      </c>
      <c r="E31" s="46" t="s">
        <v>49</v>
      </c>
      <c r="F31" s="47">
        <v>1097.8699999999999</v>
      </c>
      <c r="G31" s="3"/>
      <c r="J31" s="28"/>
    </row>
    <row r="32" spans="1:15" ht="15" thickBot="1" x14ac:dyDescent="0.4">
      <c r="A32" s="38">
        <v>3</v>
      </c>
      <c r="B32" s="48">
        <v>43502</v>
      </c>
      <c r="C32" s="49">
        <v>10206</v>
      </c>
      <c r="D32" s="50" t="s">
        <v>48</v>
      </c>
      <c r="E32" s="51" t="s">
        <v>50</v>
      </c>
      <c r="F32" s="52">
        <v>2285.5</v>
      </c>
      <c r="G32" s="3"/>
      <c r="J32" s="28"/>
    </row>
    <row r="33" spans="1:10" ht="15" thickBot="1" x14ac:dyDescent="0.4">
      <c r="A33" s="38">
        <v>4</v>
      </c>
      <c r="B33" s="43">
        <v>43502</v>
      </c>
      <c r="C33" s="44">
        <v>10206</v>
      </c>
      <c r="D33" s="50" t="s">
        <v>48</v>
      </c>
      <c r="E33" s="51" t="s">
        <v>51</v>
      </c>
      <c r="F33" s="52">
        <v>3611.11</v>
      </c>
      <c r="G33" s="3"/>
      <c r="J33" s="28"/>
    </row>
    <row r="34" spans="1:10" ht="15" thickBot="1" x14ac:dyDescent="0.4">
      <c r="A34" s="38">
        <v>5</v>
      </c>
      <c r="B34" s="48">
        <v>43502</v>
      </c>
      <c r="C34" s="49">
        <v>10206</v>
      </c>
      <c r="D34" s="50" t="s">
        <v>48</v>
      </c>
      <c r="E34" s="53" t="s">
        <v>52</v>
      </c>
      <c r="F34" s="52">
        <v>1680.3</v>
      </c>
      <c r="G34" s="3"/>
      <c r="J34" s="28"/>
    </row>
    <row r="35" spans="1:10" ht="15" thickBot="1" x14ac:dyDescent="0.4">
      <c r="A35" s="38">
        <v>6</v>
      </c>
      <c r="B35" s="43">
        <v>43502</v>
      </c>
      <c r="C35" s="44">
        <v>10206</v>
      </c>
      <c r="D35" s="50" t="s">
        <v>48</v>
      </c>
      <c r="E35" s="53" t="s">
        <v>53</v>
      </c>
      <c r="F35" s="52">
        <v>83.41</v>
      </c>
      <c r="G35" s="3"/>
      <c r="J35" s="28"/>
    </row>
    <row r="36" spans="1:10" ht="15" thickBot="1" x14ac:dyDescent="0.4">
      <c r="A36" s="38">
        <v>7</v>
      </c>
      <c r="B36" s="48">
        <v>43502</v>
      </c>
      <c r="C36" s="49">
        <v>10206</v>
      </c>
      <c r="D36" s="50" t="s">
        <v>48</v>
      </c>
      <c r="E36" s="53" t="s">
        <v>54</v>
      </c>
      <c r="F36" s="52">
        <v>1325.2</v>
      </c>
      <c r="G36" s="3"/>
      <c r="J36" s="28"/>
    </row>
    <row r="37" spans="1:10" ht="15" thickBot="1" x14ac:dyDescent="0.4">
      <c r="A37" s="38">
        <v>8</v>
      </c>
      <c r="B37" s="43">
        <v>43502</v>
      </c>
      <c r="C37" s="44">
        <v>10206</v>
      </c>
      <c r="D37" s="50" t="s">
        <v>48</v>
      </c>
      <c r="E37" s="53" t="s">
        <v>55</v>
      </c>
      <c r="F37" s="52">
        <v>1325.2</v>
      </c>
      <c r="G37" s="3"/>
      <c r="J37" s="28"/>
    </row>
    <row r="38" spans="1:10" ht="15" thickBot="1" x14ac:dyDescent="0.4">
      <c r="A38" s="38">
        <v>9</v>
      </c>
      <c r="B38" s="48">
        <v>43502</v>
      </c>
      <c r="C38" s="49">
        <v>10206</v>
      </c>
      <c r="D38" s="50" t="s">
        <v>48</v>
      </c>
      <c r="E38" s="53" t="s">
        <v>56</v>
      </c>
      <c r="F38" s="52">
        <v>1443.19</v>
      </c>
      <c r="G38" s="3"/>
      <c r="J38" s="28"/>
    </row>
    <row r="39" spans="1:10" ht="15" thickBot="1" x14ac:dyDescent="0.4">
      <c r="A39" s="38">
        <v>10</v>
      </c>
      <c r="B39" s="43">
        <v>43502</v>
      </c>
      <c r="C39" s="44">
        <v>10206</v>
      </c>
      <c r="D39" s="50" t="s">
        <v>48</v>
      </c>
      <c r="E39" s="51" t="s">
        <v>57</v>
      </c>
      <c r="F39" s="52">
        <v>978.9</v>
      </c>
      <c r="G39" s="3"/>
      <c r="J39" s="28"/>
    </row>
    <row r="40" spans="1:10" ht="15" thickBot="1" x14ac:dyDescent="0.4">
      <c r="A40" s="38">
        <v>11</v>
      </c>
      <c r="B40" s="48">
        <v>43502</v>
      </c>
      <c r="C40" s="49">
        <v>10206</v>
      </c>
      <c r="D40" s="50" t="s">
        <v>48</v>
      </c>
      <c r="E40" s="53" t="s">
        <v>58</v>
      </c>
      <c r="F40" s="52">
        <v>336.14</v>
      </c>
      <c r="G40" s="3"/>
      <c r="J40" s="28"/>
    </row>
    <row r="41" spans="1:10" ht="15" thickBot="1" x14ac:dyDescent="0.4">
      <c r="A41" s="38">
        <v>12</v>
      </c>
      <c r="B41" s="43">
        <v>43502</v>
      </c>
      <c r="C41" s="44">
        <v>10206</v>
      </c>
      <c r="D41" s="50" t="s">
        <v>48</v>
      </c>
      <c r="E41" s="53" t="s">
        <v>59</v>
      </c>
      <c r="F41" s="52">
        <v>2097.59</v>
      </c>
      <c r="G41" s="3"/>
      <c r="J41" s="28"/>
    </row>
    <row r="42" spans="1:10" ht="15" thickBot="1" x14ac:dyDescent="0.4">
      <c r="A42" s="38">
        <v>13</v>
      </c>
      <c r="B42" s="48">
        <v>43502</v>
      </c>
      <c r="C42" s="49">
        <v>10206</v>
      </c>
      <c r="D42" s="50" t="s">
        <v>48</v>
      </c>
      <c r="E42" s="53" t="s">
        <v>60</v>
      </c>
      <c r="F42" s="52">
        <v>2316.15</v>
      </c>
      <c r="G42" s="3"/>
      <c r="J42" s="28"/>
    </row>
    <row r="43" spans="1:10" ht="15" thickBot="1" x14ac:dyDescent="0.4">
      <c r="A43" s="38">
        <v>14</v>
      </c>
      <c r="B43" s="43">
        <v>43502</v>
      </c>
      <c r="C43" s="44">
        <v>10206</v>
      </c>
      <c r="D43" s="50" t="s">
        <v>48</v>
      </c>
      <c r="E43" s="53" t="s">
        <v>61</v>
      </c>
      <c r="F43" s="52">
        <v>3007.19</v>
      </c>
      <c r="G43" s="3"/>
      <c r="J43" s="28"/>
    </row>
    <row r="44" spans="1:10" ht="15" thickBot="1" x14ac:dyDescent="0.4">
      <c r="A44" s="38">
        <v>15</v>
      </c>
      <c r="B44" s="48">
        <v>43502</v>
      </c>
      <c r="C44" s="49">
        <v>10206</v>
      </c>
      <c r="D44" s="50" t="s">
        <v>48</v>
      </c>
      <c r="E44" s="53" t="s">
        <v>62</v>
      </c>
      <c r="F44" s="52">
        <v>2855.67</v>
      </c>
      <c r="G44" s="3"/>
      <c r="J44" s="28"/>
    </row>
    <row r="45" spans="1:10" ht="15" thickBot="1" x14ac:dyDescent="0.4">
      <c r="A45" s="38">
        <v>16</v>
      </c>
      <c r="B45" s="43">
        <v>43502</v>
      </c>
      <c r="C45" s="44">
        <v>10206</v>
      </c>
      <c r="D45" s="50" t="s">
        <v>48</v>
      </c>
      <c r="E45" s="53" t="s">
        <v>63</v>
      </c>
      <c r="F45" s="52">
        <v>2558.81</v>
      </c>
      <c r="G45" s="3"/>
      <c r="J45" s="28"/>
    </row>
    <row r="46" spans="1:10" ht="15" thickBot="1" x14ac:dyDescent="0.4">
      <c r="A46" s="38">
        <v>17</v>
      </c>
      <c r="B46" s="48">
        <v>43502</v>
      </c>
      <c r="C46" s="49">
        <v>10206</v>
      </c>
      <c r="D46" s="50" t="s">
        <v>48</v>
      </c>
      <c r="E46" s="51" t="s">
        <v>64</v>
      </c>
      <c r="F46" s="52">
        <v>4641.08</v>
      </c>
      <c r="G46" s="3"/>
      <c r="J46" s="28"/>
    </row>
    <row r="47" spans="1:10" ht="15" thickBot="1" x14ac:dyDescent="0.4">
      <c r="A47" s="38">
        <v>18</v>
      </c>
      <c r="B47" s="43">
        <v>43502</v>
      </c>
      <c r="C47" s="44">
        <v>10206</v>
      </c>
      <c r="D47" s="50" t="s">
        <v>48</v>
      </c>
      <c r="E47" s="51" t="s">
        <v>65</v>
      </c>
      <c r="F47" s="52">
        <v>719.76</v>
      </c>
      <c r="G47" s="3"/>
      <c r="J47" s="28"/>
    </row>
    <row r="48" spans="1:10" ht="15" thickBot="1" x14ac:dyDescent="0.4">
      <c r="A48" s="38">
        <v>19</v>
      </c>
      <c r="B48" s="48">
        <v>43502</v>
      </c>
      <c r="C48" s="49">
        <v>10206</v>
      </c>
      <c r="D48" s="50" t="s">
        <v>48</v>
      </c>
      <c r="E48" s="51" t="s">
        <v>66</v>
      </c>
      <c r="F48" s="52">
        <v>3433.73</v>
      </c>
      <c r="G48" s="3"/>
      <c r="J48" s="28"/>
    </row>
    <row r="49" spans="1:10" ht="15" thickBot="1" x14ac:dyDescent="0.4">
      <c r="A49" s="38">
        <v>20</v>
      </c>
      <c r="B49" s="43">
        <v>43502</v>
      </c>
      <c r="C49" s="44">
        <v>10206</v>
      </c>
      <c r="D49" s="50" t="s">
        <v>48</v>
      </c>
      <c r="E49" s="51" t="s">
        <v>67</v>
      </c>
      <c r="F49" s="52">
        <v>1598.02</v>
      </c>
      <c r="G49" s="3"/>
      <c r="J49" s="28"/>
    </row>
    <row r="50" spans="1:10" ht="15" thickBot="1" x14ac:dyDescent="0.4">
      <c r="A50" s="38">
        <v>21</v>
      </c>
      <c r="B50" s="48">
        <v>43502</v>
      </c>
      <c r="C50" s="49">
        <v>10206</v>
      </c>
      <c r="D50" s="50" t="s">
        <v>48</v>
      </c>
      <c r="E50" s="51" t="s">
        <v>68</v>
      </c>
      <c r="F50" s="52">
        <v>532.63</v>
      </c>
      <c r="G50" s="3"/>
      <c r="J50" s="28"/>
    </row>
    <row r="51" spans="1:10" ht="15" thickBot="1" x14ac:dyDescent="0.4">
      <c r="A51" s="38">
        <v>22</v>
      </c>
      <c r="B51" s="43">
        <v>43502</v>
      </c>
      <c r="C51" s="44">
        <v>10206</v>
      </c>
      <c r="D51" s="50" t="s">
        <v>48</v>
      </c>
      <c r="E51" s="51" t="s">
        <v>69</v>
      </c>
      <c r="F51" s="52">
        <v>220.81</v>
      </c>
      <c r="G51" s="3"/>
      <c r="J51" s="28"/>
    </row>
    <row r="52" spans="1:10" ht="15" thickBot="1" x14ac:dyDescent="0.4">
      <c r="A52" s="38">
        <v>23</v>
      </c>
      <c r="B52" s="48">
        <v>43502</v>
      </c>
      <c r="C52" s="49">
        <v>10206</v>
      </c>
      <c r="D52" s="50" t="s">
        <v>48</v>
      </c>
      <c r="E52" s="51" t="s">
        <v>70</v>
      </c>
      <c r="F52" s="52">
        <v>548.94000000000005</v>
      </c>
      <c r="G52" s="3"/>
      <c r="J52" s="28"/>
    </row>
    <row r="53" spans="1:10" ht="15" thickBot="1" x14ac:dyDescent="0.4">
      <c r="A53" s="38">
        <v>24</v>
      </c>
      <c r="B53" s="43">
        <v>43502</v>
      </c>
      <c r="C53" s="44">
        <v>10206</v>
      </c>
      <c r="D53" s="50" t="s">
        <v>48</v>
      </c>
      <c r="E53" s="51" t="s">
        <v>71</v>
      </c>
      <c r="F53" s="52">
        <v>1870.56</v>
      </c>
      <c r="G53" s="3"/>
      <c r="J53" s="28"/>
    </row>
    <row r="54" spans="1:10" ht="15" thickBot="1" x14ac:dyDescent="0.4">
      <c r="A54" s="38">
        <v>25</v>
      </c>
      <c r="B54" s="48">
        <v>43502</v>
      </c>
      <c r="C54" s="49">
        <v>10206</v>
      </c>
      <c r="D54" s="50" t="s">
        <v>48</v>
      </c>
      <c r="E54" s="51" t="s">
        <v>72</v>
      </c>
      <c r="F54" s="52">
        <v>2758.47</v>
      </c>
      <c r="G54" s="3"/>
      <c r="J54" s="28"/>
    </row>
    <row r="55" spans="1:10" ht="15" thickBot="1" x14ac:dyDescent="0.4">
      <c r="A55" s="38">
        <v>26</v>
      </c>
      <c r="B55" s="43">
        <v>43502</v>
      </c>
      <c r="C55" s="44">
        <v>10206</v>
      </c>
      <c r="D55" s="50" t="s">
        <v>48</v>
      </c>
      <c r="E55" s="51" t="s">
        <v>73</v>
      </c>
      <c r="F55" s="52">
        <v>2632.11</v>
      </c>
      <c r="G55" s="3"/>
      <c r="J55" s="28"/>
    </row>
    <row r="56" spans="1:10" ht="16" thickBot="1" x14ac:dyDescent="0.4">
      <c r="A56" s="38">
        <v>27</v>
      </c>
      <c r="B56" s="48">
        <v>43502</v>
      </c>
      <c r="C56" s="49">
        <v>10206</v>
      </c>
      <c r="D56" s="54" t="s">
        <v>48</v>
      </c>
      <c r="E56" s="55" t="s">
        <v>74</v>
      </c>
      <c r="F56" s="52">
        <v>2162.77</v>
      </c>
      <c r="G56" s="56"/>
      <c r="J56" s="28"/>
    </row>
    <row r="57" spans="1:10" ht="16" thickBot="1" x14ac:dyDescent="0.4">
      <c r="A57" s="38">
        <v>28</v>
      </c>
      <c r="B57" s="43">
        <v>43502</v>
      </c>
      <c r="C57" s="44">
        <v>10206</v>
      </c>
      <c r="D57" s="50" t="s">
        <v>48</v>
      </c>
      <c r="E57" s="51" t="s">
        <v>75</v>
      </c>
      <c r="F57" s="52">
        <v>2668.16</v>
      </c>
      <c r="G57" s="56"/>
      <c r="J57" s="28"/>
    </row>
    <row r="58" spans="1:10" ht="16" thickBot="1" x14ac:dyDescent="0.4">
      <c r="A58" s="38">
        <v>29</v>
      </c>
      <c r="B58" s="48">
        <v>43502</v>
      </c>
      <c r="C58" s="49">
        <v>10206</v>
      </c>
      <c r="D58" s="50" t="s">
        <v>48</v>
      </c>
      <c r="E58" s="51" t="s">
        <v>76</v>
      </c>
      <c r="F58" s="52">
        <v>2943.47</v>
      </c>
      <c r="G58" s="56"/>
      <c r="J58" s="28"/>
    </row>
    <row r="59" spans="1:10" ht="16" thickBot="1" x14ac:dyDescent="0.4">
      <c r="A59" s="38">
        <v>30</v>
      </c>
      <c r="B59" s="43">
        <v>43502</v>
      </c>
      <c r="C59" s="44">
        <v>10206</v>
      </c>
      <c r="D59" s="50" t="s">
        <v>48</v>
      </c>
      <c r="E59" s="51" t="s">
        <v>77</v>
      </c>
      <c r="F59" s="52">
        <v>2625.58</v>
      </c>
      <c r="G59" s="56"/>
      <c r="J59" s="28"/>
    </row>
    <row r="60" spans="1:10" ht="15" thickBot="1" x14ac:dyDescent="0.4">
      <c r="A60" s="38">
        <v>31</v>
      </c>
      <c r="B60" s="48">
        <v>43502</v>
      </c>
      <c r="C60" s="49">
        <v>10206</v>
      </c>
      <c r="D60" s="54" t="s">
        <v>48</v>
      </c>
      <c r="E60" s="55" t="s">
        <v>78</v>
      </c>
      <c r="F60" s="57">
        <v>1119.94</v>
      </c>
      <c r="G60" s="58">
        <f>SUM(F31:F60)</f>
        <v>57478.259999999995</v>
      </c>
      <c r="J60" s="28"/>
    </row>
    <row r="61" spans="1:10" ht="15" thickBot="1" x14ac:dyDescent="0.4">
      <c r="A61" s="38">
        <v>32</v>
      </c>
      <c r="B61" s="59">
        <v>43503</v>
      </c>
      <c r="C61" s="60">
        <v>28</v>
      </c>
      <c r="D61" s="61" t="s">
        <v>79</v>
      </c>
      <c r="E61" s="62" t="s">
        <v>80</v>
      </c>
      <c r="F61" s="63">
        <v>6649.71</v>
      </c>
      <c r="G61" s="64"/>
      <c r="J61" s="28"/>
    </row>
    <row r="62" spans="1:10" ht="15" thickBot="1" x14ac:dyDescent="0.4">
      <c r="A62" s="38">
        <v>33</v>
      </c>
      <c r="B62" s="59">
        <v>43503</v>
      </c>
      <c r="C62" s="60">
        <v>12</v>
      </c>
      <c r="D62" s="61" t="s">
        <v>79</v>
      </c>
      <c r="E62" s="62" t="s">
        <v>80</v>
      </c>
      <c r="F62" s="63">
        <v>12.72</v>
      </c>
      <c r="G62" s="64"/>
      <c r="J62" s="28"/>
    </row>
    <row r="63" spans="1:10" ht="15" thickBot="1" x14ac:dyDescent="0.4">
      <c r="A63" s="38">
        <v>34</v>
      </c>
      <c r="B63" s="59">
        <v>43503</v>
      </c>
      <c r="C63" s="60" t="s">
        <v>45</v>
      </c>
      <c r="D63" s="61" t="s">
        <v>79</v>
      </c>
      <c r="E63" s="62" t="s">
        <v>81</v>
      </c>
      <c r="F63" s="63">
        <v>80</v>
      </c>
      <c r="G63" s="64"/>
      <c r="J63" s="28"/>
    </row>
    <row r="64" spans="1:10" ht="15" thickBot="1" x14ac:dyDescent="0.4">
      <c r="A64" s="38">
        <v>35</v>
      </c>
      <c r="B64" s="59">
        <v>43503</v>
      </c>
      <c r="C64" s="60" t="s">
        <v>45</v>
      </c>
      <c r="D64" s="61" t="s">
        <v>79</v>
      </c>
      <c r="E64" s="62" t="s">
        <v>82</v>
      </c>
      <c r="F64" s="63">
        <v>10698.4</v>
      </c>
      <c r="G64" s="64"/>
      <c r="J64" s="28"/>
    </row>
    <row r="65" spans="1:16" ht="15" thickBot="1" x14ac:dyDescent="0.4">
      <c r="A65" s="38">
        <v>36</v>
      </c>
      <c r="B65" s="59">
        <v>43503</v>
      </c>
      <c r="C65" s="60" t="s">
        <v>45</v>
      </c>
      <c r="D65" s="61" t="s">
        <v>79</v>
      </c>
      <c r="E65" s="62" t="s">
        <v>83</v>
      </c>
      <c r="F65" s="63">
        <v>966.23</v>
      </c>
      <c r="G65" s="64"/>
      <c r="J65" s="28"/>
    </row>
    <row r="66" spans="1:16" ht="15" thickBot="1" x14ac:dyDescent="0.4">
      <c r="A66" s="38">
        <v>37</v>
      </c>
      <c r="B66" s="59">
        <v>43503</v>
      </c>
      <c r="C66" s="60" t="s">
        <v>45</v>
      </c>
      <c r="D66" s="61" t="s">
        <v>79</v>
      </c>
      <c r="E66" s="62" t="s">
        <v>84</v>
      </c>
      <c r="F66" s="63">
        <v>352.8</v>
      </c>
      <c r="G66" s="64"/>
      <c r="J66" s="28"/>
    </row>
    <row r="67" spans="1:16" ht="15" thickBot="1" x14ac:dyDescent="0.4">
      <c r="A67" s="38">
        <v>38</v>
      </c>
      <c r="B67" s="59">
        <v>43503</v>
      </c>
      <c r="C67" s="60" t="s">
        <v>45</v>
      </c>
      <c r="D67" s="61" t="s">
        <v>79</v>
      </c>
      <c r="E67" s="62" t="s">
        <v>85</v>
      </c>
      <c r="F67" s="63">
        <v>2406.4299999999998</v>
      </c>
      <c r="G67" s="64"/>
      <c r="J67" s="28"/>
    </row>
    <row r="68" spans="1:16" ht="15" thickBot="1" x14ac:dyDescent="0.4">
      <c r="A68" s="38">
        <v>39</v>
      </c>
      <c r="B68" s="59">
        <v>43503</v>
      </c>
      <c r="C68" s="60" t="s">
        <v>45</v>
      </c>
      <c r="D68" s="61" t="s">
        <v>79</v>
      </c>
      <c r="E68" s="62" t="s">
        <v>86</v>
      </c>
      <c r="F68" s="63">
        <v>318.08</v>
      </c>
      <c r="G68" s="64"/>
      <c r="J68" s="28"/>
    </row>
    <row r="69" spans="1:16" ht="15" thickBot="1" x14ac:dyDescent="0.4">
      <c r="A69" s="38">
        <v>40</v>
      </c>
      <c r="B69" s="59">
        <v>43503</v>
      </c>
      <c r="C69" s="60" t="s">
        <v>87</v>
      </c>
      <c r="D69" s="61" t="s">
        <v>88</v>
      </c>
      <c r="E69" s="62" t="s">
        <v>89</v>
      </c>
      <c r="F69" s="63">
        <v>2316.0500000000002</v>
      </c>
      <c r="G69" s="64"/>
      <c r="J69" s="28"/>
    </row>
    <row r="70" spans="1:16" ht="15" thickBot="1" x14ac:dyDescent="0.4">
      <c r="A70" s="38">
        <v>41</v>
      </c>
      <c r="B70" s="59">
        <v>43503</v>
      </c>
      <c r="C70" s="60" t="s">
        <v>90</v>
      </c>
      <c r="D70" s="61" t="s">
        <v>88</v>
      </c>
      <c r="E70" s="62" t="s">
        <v>91</v>
      </c>
      <c r="F70" s="63">
        <v>2330.37</v>
      </c>
      <c r="G70" s="64"/>
      <c r="J70" s="28"/>
    </row>
    <row r="71" spans="1:16" ht="15" thickBot="1" x14ac:dyDescent="0.4">
      <c r="A71" s="38">
        <v>42</v>
      </c>
      <c r="B71" s="59">
        <v>43503</v>
      </c>
      <c r="C71" s="60" t="s">
        <v>92</v>
      </c>
      <c r="D71" s="61" t="s">
        <v>88</v>
      </c>
      <c r="E71" s="62" t="s">
        <v>93</v>
      </c>
      <c r="F71" s="63">
        <v>4560.41</v>
      </c>
      <c r="G71" s="64"/>
      <c r="J71" s="28"/>
    </row>
    <row r="72" spans="1:16" ht="15" thickBot="1" x14ac:dyDescent="0.4">
      <c r="A72" s="38">
        <v>43</v>
      </c>
      <c r="B72" s="59">
        <v>43504</v>
      </c>
      <c r="C72" s="60" t="s">
        <v>94</v>
      </c>
      <c r="D72" s="61" t="s">
        <v>88</v>
      </c>
      <c r="E72" s="62" t="s">
        <v>95</v>
      </c>
      <c r="F72" s="63">
        <v>3778.55</v>
      </c>
      <c r="G72" s="64"/>
      <c r="J72" s="28"/>
    </row>
    <row r="73" spans="1:16" ht="15" thickBot="1" x14ac:dyDescent="0.4">
      <c r="A73" s="38">
        <v>44</v>
      </c>
      <c r="B73" s="65">
        <v>43504</v>
      </c>
      <c r="C73" s="66" t="s">
        <v>96</v>
      </c>
      <c r="D73" s="67" t="s">
        <v>88</v>
      </c>
      <c r="E73" s="68" t="s">
        <v>97</v>
      </c>
      <c r="F73" s="69">
        <v>1559.25</v>
      </c>
      <c r="G73" s="3"/>
      <c r="J73" s="28"/>
    </row>
    <row r="74" spans="1:16" ht="15" thickBot="1" x14ac:dyDescent="0.4">
      <c r="A74" s="38">
        <v>45</v>
      </c>
      <c r="B74" s="70">
        <v>43504</v>
      </c>
      <c r="C74" s="71" t="s">
        <v>45</v>
      </c>
      <c r="D74" s="72" t="s">
        <v>98</v>
      </c>
      <c r="E74" s="73" t="s">
        <v>99</v>
      </c>
      <c r="F74" s="74">
        <v>460.8</v>
      </c>
      <c r="G74" s="3"/>
      <c r="J74" s="28"/>
    </row>
    <row r="75" spans="1:16" ht="15" thickBot="1" x14ac:dyDescent="0.4">
      <c r="A75" s="38">
        <v>46</v>
      </c>
      <c r="B75" s="65">
        <v>43504</v>
      </c>
      <c r="C75" s="71" t="s">
        <v>100</v>
      </c>
      <c r="D75" s="61" t="s">
        <v>101</v>
      </c>
      <c r="E75" s="75" t="s">
        <v>102</v>
      </c>
      <c r="F75" s="74">
        <v>3837.68</v>
      </c>
      <c r="G75" s="3"/>
      <c r="J75" s="28"/>
    </row>
    <row r="76" spans="1:16" ht="15" thickBot="1" x14ac:dyDescent="0.4">
      <c r="A76" s="38">
        <v>47</v>
      </c>
      <c r="B76" s="70">
        <v>43507</v>
      </c>
      <c r="C76" s="71" t="s">
        <v>103</v>
      </c>
      <c r="D76" s="76" t="s">
        <v>104</v>
      </c>
      <c r="E76" s="77" t="s">
        <v>105</v>
      </c>
      <c r="F76" s="74">
        <v>2369.4499999999998</v>
      </c>
      <c r="G76" s="3"/>
      <c r="J76" s="28"/>
    </row>
    <row r="77" spans="1:16" ht="15" thickBot="1" x14ac:dyDescent="0.4">
      <c r="A77" s="78">
        <v>48</v>
      </c>
      <c r="B77" s="79">
        <v>43509</v>
      </c>
      <c r="C77" s="80" t="s">
        <v>106</v>
      </c>
      <c r="D77" s="81" t="s">
        <v>101</v>
      </c>
      <c r="E77" s="82" t="s">
        <v>107</v>
      </c>
      <c r="F77" s="83">
        <v>2187.36</v>
      </c>
      <c r="G77" s="3"/>
      <c r="J77" s="28"/>
    </row>
    <row r="78" spans="1:16" ht="15" thickBot="1" x14ac:dyDescent="0.4">
      <c r="A78" s="84"/>
      <c r="B78" s="85" t="s">
        <v>108</v>
      </c>
      <c r="C78" s="86"/>
      <c r="D78" s="87"/>
      <c r="E78" s="88"/>
      <c r="F78" s="89">
        <f>SUM(F30:F77)</f>
        <v>109370.54999999999</v>
      </c>
      <c r="G78" s="3"/>
      <c r="J78" s="28"/>
      <c r="L78" s="28"/>
      <c r="M78" s="90"/>
      <c r="N78" s="28"/>
      <c r="O78" s="28"/>
      <c r="P78" s="28"/>
    </row>
    <row r="79" spans="1:16" ht="15" thickBot="1" x14ac:dyDescent="0.4">
      <c r="A79" s="91"/>
      <c r="B79" s="92" t="s">
        <v>109</v>
      </c>
      <c r="C79" s="93"/>
      <c r="D79" s="93"/>
      <c r="E79" s="94"/>
      <c r="F79" s="95">
        <v>97.5</v>
      </c>
      <c r="G79" s="3"/>
      <c r="J79" s="28"/>
      <c r="L79" s="28"/>
      <c r="M79" s="90"/>
      <c r="N79" s="28"/>
      <c r="O79" s="28"/>
      <c r="P79" s="28"/>
    </row>
    <row r="80" spans="1:16" ht="15" thickBot="1" x14ac:dyDescent="0.4">
      <c r="A80" s="84"/>
      <c r="B80" s="118" t="s">
        <v>110</v>
      </c>
      <c r="C80" s="119"/>
      <c r="D80" s="119"/>
      <c r="E80" s="120"/>
      <c r="F80" s="89">
        <f>SUM(F78+F79)</f>
        <v>109468.04999999999</v>
      </c>
      <c r="G80" s="3"/>
      <c r="J80" s="28"/>
      <c r="L80" s="28"/>
      <c r="M80" s="90"/>
      <c r="N80" s="28"/>
      <c r="O80" s="28"/>
      <c r="P80" s="28"/>
    </row>
    <row r="81" spans="1:17" ht="15" thickBot="1" x14ac:dyDescent="0.4">
      <c r="A81" s="91"/>
      <c r="B81" s="121" t="s">
        <v>111</v>
      </c>
      <c r="C81" s="122"/>
      <c r="D81" s="122"/>
      <c r="E81" s="123"/>
      <c r="F81" s="96">
        <f>E18</f>
        <v>115368.41000000002</v>
      </c>
      <c r="G81" s="3"/>
      <c r="H81" s="17"/>
      <c r="I81" s="17"/>
      <c r="J81" s="28"/>
      <c r="L81" s="28"/>
      <c r="M81" s="90"/>
      <c r="N81" s="28"/>
      <c r="O81" s="28"/>
      <c r="P81" s="28"/>
    </row>
    <row r="82" spans="1:17" ht="15" thickBot="1" x14ac:dyDescent="0.4">
      <c r="A82" s="84"/>
      <c r="B82" s="124" t="s">
        <v>112</v>
      </c>
      <c r="C82" s="125"/>
      <c r="D82" s="125"/>
      <c r="E82" s="126"/>
      <c r="F82" s="97">
        <f>SUM(F81-F80)</f>
        <v>5900.3600000000297</v>
      </c>
      <c r="G82" s="3"/>
      <c r="H82" s="17"/>
      <c r="I82" s="17"/>
      <c r="J82" s="17"/>
      <c r="K82" s="17"/>
      <c r="L82" s="28"/>
      <c r="M82" s="90"/>
      <c r="N82" s="28"/>
      <c r="O82" s="28"/>
      <c r="P82" s="28"/>
      <c r="Q82" s="28"/>
    </row>
    <row r="83" spans="1:17" x14ac:dyDescent="0.35">
      <c r="A83" s="91"/>
      <c r="B83" s="98"/>
      <c r="C83" s="98"/>
      <c r="D83" s="98"/>
      <c r="E83" s="98"/>
      <c r="F83" s="99"/>
      <c r="G83" s="3"/>
      <c r="H83" s="19"/>
      <c r="J83" s="28"/>
      <c r="L83" s="28"/>
      <c r="M83" s="90"/>
      <c r="N83" s="28"/>
      <c r="O83" s="28"/>
    </row>
    <row r="84" spans="1:17" x14ac:dyDescent="0.35">
      <c r="A84" s="84"/>
      <c r="B84" s="26" t="s">
        <v>113</v>
      </c>
      <c r="C84" s="26"/>
      <c r="D84" s="26"/>
      <c r="E84" s="26"/>
      <c r="F84" s="100"/>
      <c r="G84" s="101"/>
      <c r="J84" s="28"/>
      <c r="L84" s="28"/>
      <c r="M84" s="90"/>
      <c r="N84" s="28"/>
      <c r="O84" s="28"/>
    </row>
    <row r="85" spans="1:17" x14ac:dyDescent="0.35">
      <c r="A85" s="91"/>
      <c r="B85" s="26" t="s">
        <v>114</v>
      </c>
      <c r="C85" s="26"/>
      <c r="D85" s="26"/>
      <c r="E85" s="26"/>
      <c r="F85" s="26"/>
      <c r="G85" s="26"/>
      <c r="J85" s="28"/>
      <c r="L85" s="28"/>
      <c r="M85" s="90"/>
      <c r="N85" s="28"/>
    </row>
    <row r="86" spans="1:17" x14ac:dyDescent="0.35">
      <c r="A86" s="84"/>
      <c r="B86" s="26" t="s">
        <v>115</v>
      </c>
      <c r="C86" s="26"/>
      <c r="D86" s="26"/>
      <c r="E86" s="26"/>
      <c r="F86" s="26"/>
      <c r="G86" s="26"/>
      <c r="J86" s="28"/>
      <c r="L86" s="28"/>
      <c r="M86" s="90"/>
      <c r="N86" s="28"/>
      <c r="O86" s="28"/>
    </row>
    <row r="87" spans="1:17" x14ac:dyDescent="0.35">
      <c r="A87" s="91"/>
      <c r="B87" s="26" t="s">
        <v>116</v>
      </c>
      <c r="C87" s="26"/>
      <c r="D87" s="26"/>
      <c r="E87" s="26"/>
      <c r="F87" s="26"/>
      <c r="G87" s="26"/>
      <c r="J87" s="28"/>
      <c r="L87" s="28"/>
      <c r="M87" s="90"/>
      <c r="N87" s="28"/>
      <c r="O87" s="28"/>
      <c r="P87" s="28"/>
    </row>
    <row r="88" spans="1:17" ht="15" thickBot="1" x14ac:dyDescent="0.4">
      <c r="A88" s="84"/>
      <c r="B88" s="8"/>
      <c r="C88" s="8"/>
      <c r="D88" s="8"/>
      <c r="E88" s="8"/>
      <c r="F88" s="8"/>
      <c r="G88" s="3"/>
      <c r="J88" s="28"/>
      <c r="L88" s="28"/>
      <c r="M88" s="90"/>
      <c r="N88" s="28"/>
      <c r="O88" s="28"/>
      <c r="P88" s="28"/>
    </row>
    <row r="89" spans="1:17" ht="15" thickBot="1" x14ac:dyDescent="0.4">
      <c r="A89" s="91"/>
      <c r="B89" s="102" t="s">
        <v>117</v>
      </c>
      <c r="C89" s="103"/>
      <c r="D89" s="104"/>
      <c r="E89" s="8"/>
      <c r="F89" s="8"/>
      <c r="G89" s="3"/>
      <c r="J89" s="28"/>
      <c r="L89" s="90"/>
    </row>
    <row r="90" spans="1:17" x14ac:dyDescent="0.35">
      <c r="A90" s="84"/>
      <c r="B90" s="8"/>
      <c r="C90" s="8"/>
      <c r="D90" s="8"/>
      <c r="E90" s="8"/>
      <c r="F90" s="8"/>
      <c r="G90" s="3"/>
      <c r="J90" s="28"/>
      <c r="L90" s="90"/>
    </row>
    <row r="91" spans="1:17" x14ac:dyDescent="0.35">
      <c r="A91" s="91"/>
      <c r="B91" s="8" t="s">
        <v>118</v>
      </c>
      <c r="C91" s="8"/>
      <c r="D91" s="8"/>
      <c r="E91" s="8" t="s">
        <v>119</v>
      </c>
      <c r="F91" s="105"/>
      <c r="G91" s="26"/>
      <c r="H91" s="26"/>
      <c r="J91" s="28"/>
      <c r="L91" s="90"/>
    </row>
    <row r="92" spans="1:17" x14ac:dyDescent="0.35">
      <c r="A92" s="84"/>
      <c r="B92" s="8" t="s">
        <v>120</v>
      </c>
      <c r="C92" s="8"/>
      <c r="D92" s="8"/>
      <c r="E92" s="8" t="s">
        <v>121</v>
      </c>
      <c r="F92" s="8"/>
      <c r="G92" s="26"/>
      <c r="H92" s="26"/>
      <c r="L92" s="90"/>
    </row>
    <row r="93" spans="1:17" x14ac:dyDescent="0.35">
      <c r="A93" s="91"/>
      <c r="B93" s="8" t="s">
        <v>122</v>
      </c>
      <c r="C93" s="8"/>
      <c r="D93" s="8"/>
      <c r="E93" s="8" t="s">
        <v>123</v>
      </c>
      <c r="F93" s="8"/>
      <c r="G93" s="26"/>
      <c r="H93" s="26"/>
      <c r="L93" s="90"/>
      <c r="M93" s="106"/>
    </row>
    <row r="94" spans="1:17" x14ac:dyDescent="0.35">
      <c r="A94" s="84"/>
      <c r="B94" s="8" t="s">
        <v>124</v>
      </c>
      <c r="C94" s="8"/>
      <c r="D94" s="8"/>
      <c r="E94" s="8" t="s">
        <v>125</v>
      </c>
      <c r="F94" s="8"/>
      <c r="G94" s="26"/>
      <c r="H94" s="26"/>
      <c r="L94" s="17"/>
      <c r="N94" s="19"/>
    </row>
    <row r="95" spans="1:17" x14ac:dyDescent="0.35">
      <c r="A95" s="91"/>
      <c r="B95" s="8"/>
      <c r="C95" s="8"/>
      <c r="D95" s="8"/>
      <c r="E95" s="8"/>
      <c r="F95" s="8"/>
      <c r="G95" s="3"/>
      <c r="H95" s="26"/>
    </row>
    <row r="96" spans="1:17" x14ac:dyDescent="0.35">
      <c r="A96" s="84"/>
      <c r="B96" s="3"/>
      <c r="C96" s="3"/>
      <c r="D96" s="3"/>
      <c r="E96" s="3"/>
      <c r="F96" s="3"/>
      <c r="G96" s="3"/>
      <c r="H96" s="26"/>
    </row>
    <row r="97" spans="1:8" x14ac:dyDescent="0.35">
      <c r="A97" s="91"/>
      <c r="B97" s="107"/>
      <c r="C97" s="107"/>
      <c r="D97" s="107"/>
      <c r="E97" s="107"/>
      <c r="F97" s="3"/>
      <c r="H97" s="26"/>
    </row>
    <row r="98" spans="1:8" x14ac:dyDescent="0.35">
      <c r="A98" s="84"/>
      <c r="B98" s="108"/>
      <c r="C98" s="108"/>
      <c r="D98" s="108"/>
      <c r="E98" s="107" t="s">
        <v>126</v>
      </c>
      <c r="F98" s="107"/>
      <c r="H98" s="26"/>
    </row>
    <row r="99" spans="1:8" x14ac:dyDescent="0.35">
      <c r="A99" s="91"/>
      <c r="E99" s="107"/>
      <c r="F99" s="108"/>
      <c r="H99" s="26"/>
    </row>
    <row r="100" spans="1:8" x14ac:dyDescent="0.35">
      <c r="A100" s="84"/>
      <c r="E100" s="107"/>
      <c r="H100" s="26"/>
    </row>
    <row r="101" spans="1:8" x14ac:dyDescent="0.35">
      <c r="A101" s="91"/>
      <c r="H101" s="26"/>
    </row>
    <row r="102" spans="1:8" x14ac:dyDescent="0.35">
      <c r="A102" s="84"/>
      <c r="H102" s="26"/>
    </row>
    <row r="103" spans="1:8" x14ac:dyDescent="0.35">
      <c r="A103" s="91"/>
      <c r="H103" s="26"/>
    </row>
    <row r="104" spans="1:8" x14ac:dyDescent="0.35">
      <c r="A104" s="84"/>
      <c r="H104" s="26"/>
    </row>
    <row r="105" spans="1:8" x14ac:dyDescent="0.35">
      <c r="A105" s="91"/>
      <c r="H105" s="26"/>
    </row>
    <row r="106" spans="1:8" x14ac:dyDescent="0.35">
      <c r="A106" s="84"/>
      <c r="H106" s="26"/>
    </row>
    <row r="107" spans="1:8" x14ac:dyDescent="0.35">
      <c r="A107" s="91"/>
    </row>
  </sheetData>
  <sheetProtection algorithmName="SHA-512" hashValue="y72RaZkbugCXONd4HY0s0lJyf8xSaN2dyZCd+mzydGw5MrhpkBZuJQbCHOMyhUpNRWwfqUa/GYjXUV2dAg4Dfw==" saltValue="hXspExM6YFErdroKkblzWA==" spinCount="100000" sheet="1" objects="1" scenarios="1"/>
  <mergeCells count="6">
    <mergeCell ref="B82:E82"/>
    <mergeCell ref="B16:D16"/>
    <mergeCell ref="B17:D17"/>
    <mergeCell ref="B18:D18"/>
    <mergeCell ref="B80:E80"/>
    <mergeCell ref="B81:E81"/>
  </mergeCells>
  <pageMargins left="0.51181102362204722" right="0.51181102362204722" top="0.39370078740157483" bottom="0.19685039370078741" header="0.31496062992125984" footer="0.31496062992125984"/>
  <pageSetup paperSize="9" scale="5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2020-05-29T13:20:38Z</dcterms:created>
  <dcterms:modified xsi:type="dcterms:W3CDTF">2020-08-12T20:45:51Z</dcterms:modified>
</cp:coreProperties>
</file>